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！" sheetId="3" r:id="rId1"/>
  </sheets>
  <calcPr calcId="144525"/>
</workbook>
</file>

<file path=xl/sharedStrings.xml><?xml version="1.0" encoding="utf-8"?>
<sst xmlns="http://schemas.openxmlformats.org/spreadsheetml/2006/main" count="48" uniqueCount="40">
  <si>
    <t>材料系关于国家助学金（一档、二档、三档）各班名额分配</t>
  </si>
  <si>
    <t>班级</t>
  </si>
  <si>
    <t>班级总人数</t>
  </si>
  <si>
    <t>认定人数</t>
  </si>
  <si>
    <t>困难认定类型与人数</t>
  </si>
  <si>
    <t>国家励志奖学金</t>
  </si>
  <si>
    <t>国家助学金</t>
  </si>
  <si>
    <t>国家助学金金额</t>
  </si>
  <si>
    <t>国家励志奖学金金额</t>
  </si>
  <si>
    <t>各班总金额</t>
  </si>
  <si>
    <t>备注</t>
  </si>
  <si>
    <t>特殊困难</t>
  </si>
  <si>
    <t>突发困难</t>
  </si>
  <si>
    <t>一般困难</t>
  </si>
  <si>
    <t>人数</t>
  </si>
  <si>
    <t>一档人数</t>
  </si>
  <si>
    <t>二档人数</t>
  </si>
  <si>
    <t>三档人数</t>
  </si>
  <si>
    <t>总资助人数</t>
  </si>
  <si>
    <t>一档金额</t>
  </si>
  <si>
    <t>二档金额</t>
  </si>
  <si>
    <t>三档金额</t>
  </si>
  <si>
    <t>材料1901</t>
  </si>
  <si>
    <t>有突发困难学生、退役复学学生</t>
  </si>
  <si>
    <t>材料1902</t>
  </si>
  <si>
    <t>有突发困难学生</t>
  </si>
  <si>
    <t>材料2001</t>
  </si>
  <si>
    <t>材料2002</t>
  </si>
  <si>
    <t>材控2001</t>
  </si>
  <si>
    <t>材控2002</t>
  </si>
  <si>
    <t>材料2101</t>
  </si>
  <si>
    <t>材料2102</t>
  </si>
  <si>
    <t>材控2101</t>
  </si>
  <si>
    <t>材控2102</t>
  </si>
  <si>
    <t>材料2201</t>
  </si>
  <si>
    <t>材料2202</t>
  </si>
  <si>
    <t>材控2201</t>
  </si>
  <si>
    <t>材控2202</t>
  </si>
  <si>
    <t>总计</t>
  </si>
  <si>
    <r>
      <rPr>
        <sz val="11"/>
        <color theme="1"/>
        <rFont val="宋体"/>
        <charset val="134"/>
        <scheme val="minor"/>
      </rPr>
      <t>备注：
国家助学金 总金额：191550元
a:一档 16人；金额分配为16*2000=32000元；</t>
    </r>
    <r>
      <rPr>
        <b/>
        <sz val="11"/>
        <color rgb="FFFF0000"/>
        <rFont val="宋体"/>
        <charset val="134"/>
        <scheme val="minor"/>
      </rPr>
      <t>各班人数分配规则</t>
    </r>
    <r>
      <rPr>
        <sz val="11"/>
        <color theme="1"/>
        <rFont val="宋体"/>
        <charset val="134"/>
        <scheme val="minor"/>
      </rPr>
      <t>：材料2201与材控2201班困难认定人数最多，一档指标（2个），其余各班一档指标（1个）
b:二档 77人；二档人数等于各班认定的特殊困难人数，金额分配为77*1650=127050元
c:三档 25人；金额分配为25*1300=32500元；</t>
    </r>
    <r>
      <rPr>
        <b/>
        <sz val="11"/>
        <color rgb="FFFF0000"/>
        <rFont val="宋体"/>
        <charset val="134"/>
        <scheme val="minor"/>
      </rPr>
      <t>各班人数分配规则：先依据班级人数排序，前11个班三档指标（2个），后3个班三档指标（1个），由于材料1901、材料1902、材料2101、材控2001班国家励志奖学金为2个，因此三档指标减一，再将三档指标分配给认定人数相对多的四个班级（除去两个多给一档指标的材料2201与材控2201班）
：材控2202班、材料2102、材料2002、材料2202</t>
    </r>
    <r>
      <rPr>
        <sz val="11"/>
        <color theme="1"/>
        <rFont val="宋体"/>
        <charset val="134"/>
        <scheme val="minor"/>
      </rPr>
      <t xml:space="preserve">
一档人数*2000+二档人数*1650+三档人数*1300+国家励志奖学金金额=班级总金额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</si>
</sst>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vertical="center"/>
    </xf>
    <xf numFmtId="0" fontId="1" fillId="3" borderId="3" xfId="0" applyNumberFormat="1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3" borderId="3" xfId="0" applyNumberFormat="1" applyFont="1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0" fillId="3" borderId="0" xfId="0" applyFill="1" applyAlignment="1">
      <alignment horizontal="right" vertical="center"/>
    </xf>
    <xf numFmtId="0" fontId="0" fillId="0" borderId="5" xfId="0" applyFill="1" applyBorder="1" applyAlignment="1">
      <alignment vertical="center" wrapText="1"/>
    </xf>
    <xf numFmtId="0" fontId="0" fillId="0" borderId="5" xfId="0" applyFill="1" applyBorder="1" applyAlignment="1">
      <alignment horizontal="left"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3" fillId="0" borderId="3" xfId="0" applyFont="1" applyBorder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zoomScale="170" zoomScaleNormal="170" workbookViewId="0">
      <selection activeCell="K18" sqref="K18"/>
    </sheetView>
  </sheetViews>
  <sheetFormatPr defaultColWidth="9" defaultRowHeight="13.5"/>
  <cols>
    <col min="7" max="7" width="14.4416666666667" customWidth="1"/>
    <col min="8" max="8" width="7.55833333333333" style="2" customWidth="1"/>
    <col min="9" max="9" width="8.775" style="2" customWidth="1"/>
    <col min="10" max="11" width="9.33333333333333" customWidth="1"/>
    <col min="15" max="15" width="18.3333333333333" customWidth="1"/>
    <col min="16" max="16" width="10.8833333333333" customWidth="1"/>
    <col min="17" max="17" width="27.5583333333333" customWidth="1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4" t="s">
        <v>1</v>
      </c>
      <c r="B2" s="5" t="s">
        <v>2</v>
      </c>
      <c r="C2" s="5" t="s">
        <v>3</v>
      </c>
      <c r="D2" s="6" t="s">
        <v>4</v>
      </c>
      <c r="E2" s="6"/>
      <c r="F2" s="6"/>
      <c r="G2" s="6" t="s">
        <v>5</v>
      </c>
      <c r="H2" s="7" t="s">
        <v>6</v>
      </c>
      <c r="I2" s="26"/>
      <c r="J2" s="26"/>
      <c r="K2" s="27"/>
      <c r="L2" s="28" t="s">
        <v>7</v>
      </c>
      <c r="M2" s="28"/>
      <c r="N2" s="28"/>
      <c r="O2" s="28" t="s">
        <v>8</v>
      </c>
      <c r="P2" s="28" t="s">
        <v>9</v>
      </c>
      <c r="Q2" s="32" t="s">
        <v>10</v>
      </c>
    </row>
    <row r="3" spans="1:17">
      <c r="A3" s="8"/>
      <c r="B3" s="9"/>
      <c r="C3" s="9"/>
      <c r="D3" s="10" t="s">
        <v>11</v>
      </c>
      <c r="E3" s="10" t="s">
        <v>12</v>
      </c>
      <c r="F3" s="10" t="s">
        <v>13</v>
      </c>
      <c r="G3" s="11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10" t="s">
        <v>19</v>
      </c>
      <c r="M3" s="10" t="s">
        <v>20</v>
      </c>
      <c r="N3" s="10" t="s">
        <v>21</v>
      </c>
      <c r="O3" s="28"/>
      <c r="P3" s="28"/>
      <c r="Q3" s="33"/>
    </row>
    <row r="4" spans="1:17">
      <c r="A4" s="10" t="s">
        <v>22</v>
      </c>
      <c r="B4" s="12">
        <v>34</v>
      </c>
      <c r="C4" s="12">
        <v>16</v>
      </c>
      <c r="D4" s="12">
        <v>9</v>
      </c>
      <c r="E4" s="12">
        <v>2</v>
      </c>
      <c r="F4" s="12">
        <v>5</v>
      </c>
      <c r="G4" s="12">
        <v>2</v>
      </c>
      <c r="H4" s="13">
        <v>1</v>
      </c>
      <c r="I4" s="12">
        <v>9</v>
      </c>
      <c r="J4" s="29">
        <v>0</v>
      </c>
      <c r="K4" s="29">
        <f>G4+H4+I4+J4</f>
        <v>12</v>
      </c>
      <c r="L4" s="30">
        <f>H4*2000</f>
        <v>2000</v>
      </c>
      <c r="M4" s="30">
        <f>I4*1650</f>
        <v>14850</v>
      </c>
      <c r="N4" s="30">
        <f>J4*1300</f>
        <v>0</v>
      </c>
      <c r="O4" s="10">
        <f>G4*5000</f>
        <v>10000</v>
      </c>
      <c r="P4" s="30">
        <f>L4+M4+N4+O4</f>
        <v>26850</v>
      </c>
      <c r="Q4" s="10" t="s">
        <v>23</v>
      </c>
    </row>
    <row r="5" spans="1:17">
      <c r="A5" s="10" t="s">
        <v>24</v>
      </c>
      <c r="B5" s="12">
        <v>40</v>
      </c>
      <c r="C5" s="12">
        <v>18</v>
      </c>
      <c r="D5" s="12">
        <v>11</v>
      </c>
      <c r="E5" s="12">
        <v>2</v>
      </c>
      <c r="F5" s="12">
        <v>5</v>
      </c>
      <c r="G5" s="12">
        <v>2</v>
      </c>
      <c r="H5" s="13">
        <v>1</v>
      </c>
      <c r="I5" s="12">
        <v>11</v>
      </c>
      <c r="J5" s="29">
        <v>1</v>
      </c>
      <c r="K5" s="29">
        <f t="shared" ref="K5:K17" si="0">G5+H5+I5+J5</f>
        <v>15</v>
      </c>
      <c r="L5" s="30">
        <f t="shared" ref="L5:L17" si="1">H5*2000</f>
        <v>2000</v>
      </c>
      <c r="M5" s="30">
        <f t="shared" ref="M5:M17" si="2">I5*1650</f>
        <v>18150</v>
      </c>
      <c r="N5" s="30">
        <f t="shared" ref="N5:N17" si="3">J5*1300</f>
        <v>1300</v>
      </c>
      <c r="O5" s="10">
        <f t="shared" ref="O5:O17" si="4">G5*5000</f>
        <v>10000</v>
      </c>
      <c r="P5" s="30">
        <f t="shared" ref="P5:P17" si="5">L5+M5+N5+O5</f>
        <v>31450</v>
      </c>
      <c r="Q5" s="10" t="s">
        <v>25</v>
      </c>
    </row>
    <row r="6" spans="1:17">
      <c r="A6" s="10" t="s">
        <v>26</v>
      </c>
      <c r="B6" s="12">
        <v>38</v>
      </c>
      <c r="C6" s="12">
        <v>11</v>
      </c>
      <c r="D6" s="12">
        <v>6</v>
      </c>
      <c r="E6" s="12">
        <v>1</v>
      </c>
      <c r="F6" s="12">
        <v>4</v>
      </c>
      <c r="G6" s="12">
        <v>1</v>
      </c>
      <c r="H6" s="13">
        <v>1</v>
      </c>
      <c r="I6" s="12">
        <v>6</v>
      </c>
      <c r="J6" s="29">
        <v>2</v>
      </c>
      <c r="K6" s="29">
        <f t="shared" si="0"/>
        <v>10</v>
      </c>
      <c r="L6" s="30">
        <f t="shared" si="1"/>
        <v>2000</v>
      </c>
      <c r="M6" s="30">
        <f t="shared" si="2"/>
        <v>9900</v>
      </c>
      <c r="N6" s="30">
        <f t="shared" si="3"/>
        <v>2600</v>
      </c>
      <c r="O6" s="10">
        <f t="shared" si="4"/>
        <v>5000</v>
      </c>
      <c r="P6" s="30">
        <f t="shared" si="5"/>
        <v>19500</v>
      </c>
      <c r="Q6" s="10" t="s">
        <v>23</v>
      </c>
    </row>
    <row r="7" spans="1:17">
      <c r="A7" s="10" t="s">
        <v>27</v>
      </c>
      <c r="B7" s="12">
        <v>38</v>
      </c>
      <c r="C7" s="12">
        <v>12</v>
      </c>
      <c r="D7" s="12">
        <v>7</v>
      </c>
      <c r="E7" s="12">
        <v>0</v>
      </c>
      <c r="F7" s="12">
        <v>5</v>
      </c>
      <c r="G7" s="12">
        <v>1</v>
      </c>
      <c r="H7" s="13">
        <v>1</v>
      </c>
      <c r="I7" s="12">
        <v>7</v>
      </c>
      <c r="J7" s="31">
        <v>3</v>
      </c>
      <c r="K7" s="29">
        <f t="shared" si="0"/>
        <v>12</v>
      </c>
      <c r="L7" s="30">
        <f t="shared" si="1"/>
        <v>2000</v>
      </c>
      <c r="M7" s="30">
        <f t="shared" si="2"/>
        <v>11550</v>
      </c>
      <c r="N7" s="30">
        <f t="shared" si="3"/>
        <v>3900</v>
      </c>
      <c r="O7" s="10">
        <f t="shared" si="4"/>
        <v>5000</v>
      </c>
      <c r="P7" s="30">
        <f t="shared" si="5"/>
        <v>22450</v>
      </c>
      <c r="Q7" s="10"/>
    </row>
    <row r="8" spans="1:17">
      <c r="A8" s="10" t="s">
        <v>28</v>
      </c>
      <c r="B8" s="12">
        <v>35</v>
      </c>
      <c r="C8" s="12">
        <v>15</v>
      </c>
      <c r="D8" s="12">
        <v>6</v>
      </c>
      <c r="E8" s="12">
        <v>1</v>
      </c>
      <c r="F8" s="12">
        <v>8</v>
      </c>
      <c r="G8" s="12">
        <v>2</v>
      </c>
      <c r="H8" s="13">
        <v>1</v>
      </c>
      <c r="I8" s="12">
        <v>6</v>
      </c>
      <c r="J8" s="29">
        <v>0</v>
      </c>
      <c r="K8" s="29">
        <f t="shared" si="0"/>
        <v>9</v>
      </c>
      <c r="L8" s="30">
        <f t="shared" si="1"/>
        <v>2000</v>
      </c>
      <c r="M8" s="30">
        <f t="shared" si="2"/>
        <v>9900</v>
      </c>
      <c r="N8" s="30">
        <f t="shared" si="3"/>
        <v>0</v>
      </c>
      <c r="O8" s="10">
        <f t="shared" si="4"/>
        <v>10000</v>
      </c>
      <c r="P8" s="30">
        <f t="shared" si="5"/>
        <v>21900</v>
      </c>
      <c r="Q8" s="10" t="s">
        <v>25</v>
      </c>
    </row>
    <row r="9" spans="1:17">
      <c r="A9" s="10" t="s">
        <v>29</v>
      </c>
      <c r="B9" s="12">
        <v>33</v>
      </c>
      <c r="C9" s="12">
        <v>9</v>
      </c>
      <c r="D9" s="12">
        <v>3</v>
      </c>
      <c r="E9" s="12">
        <v>0</v>
      </c>
      <c r="F9" s="12">
        <v>6</v>
      </c>
      <c r="G9" s="12">
        <v>1</v>
      </c>
      <c r="H9" s="13">
        <v>1</v>
      </c>
      <c r="I9" s="12">
        <v>3</v>
      </c>
      <c r="J9" s="29">
        <v>1</v>
      </c>
      <c r="K9" s="29">
        <f t="shared" si="0"/>
        <v>6</v>
      </c>
      <c r="L9" s="30">
        <f t="shared" si="1"/>
        <v>2000</v>
      </c>
      <c r="M9" s="30">
        <f t="shared" si="2"/>
        <v>4950</v>
      </c>
      <c r="N9" s="30">
        <f t="shared" si="3"/>
        <v>1300</v>
      </c>
      <c r="O9" s="10">
        <f t="shared" si="4"/>
        <v>5000</v>
      </c>
      <c r="P9" s="30">
        <f t="shared" si="5"/>
        <v>13250</v>
      </c>
      <c r="Q9" s="10"/>
    </row>
    <row r="10" spans="1:17">
      <c r="A10" s="10" t="s">
        <v>30</v>
      </c>
      <c r="B10" s="12">
        <v>42</v>
      </c>
      <c r="C10" s="12">
        <v>13</v>
      </c>
      <c r="D10" s="12">
        <v>2</v>
      </c>
      <c r="E10" s="12">
        <v>1</v>
      </c>
      <c r="F10" s="12">
        <v>10</v>
      </c>
      <c r="G10" s="12">
        <v>2</v>
      </c>
      <c r="H10" s="13">
        <v>1</v>
      </c>
      <c r="I10" s="12">
        <v>2</v>
      </c>
      <c r="J10" s="29">
        <v>1</v>
      </c>
      <c r="K10" s="29">
        <f t="shared" si="0"/>
        <v>6</v>
      </c>
      <c r="L10" s="30">
        <f t="shared" si="1"/>
        <v>2000</v>
      </c>
      <c r="M10" s="30">
        <f t="shared" si="2"/>
        <v>3300</v>
      </c>
      <c r="N10" s="30">
        <f t="shared" si="3"/>
        <v>1300</v>
      </c>
      <c r="O10" s="10">
        <f t="shared" si="4"/>
        <v>10000</v>
      </c>
      <c r="P10" s="30">
        <f t="shared" si="5"/>
        <v>16600</v>
      </c>
      <c r="Q10" s="10" t="s">
        <v>25</v>
      </c>
    </row>
    <row r="11" spans="1:17">
      <c r="A11" s="10" t="s">
        <v>31</v>
      </c>
      <c r="B11" s="12">
        <v>44</v>
      </c>
      <c r="C11" s="12">
        <v>15</v>
      </c>
      <c r="D11" s="12">
        <v>9</v>
      </c>
      <c r="E11" s="12">
        <v>0</v>
      </c>
      <c r="F11" s="12">
        <v>6</v>
      </c>
      <c r="G11" s="12">
        <v>1</v>
      </c>
      <c r="H11" s="14">
        <v>1</v>
      </c>
      <c r="I11" s="12">
        <v>9</v>
      </c>
      <c r="J11" s="31">
        <v>3</v>
      </c>
      <c r="K11" s="29">
        <f t="shared" si="0"/>
        <v>14</v>
      </c>
      <c r="L11" s="30">
        <f t="shared" si="1"/>
        <v>2000</v>
      </c>
      <c r="M11" s="30">
        <f t="shared" si="2"/>
        <v>14850</v>
      </c>
      <c r="N11" s="30">
        <f t="shared" si="3"/>
        <v>3900</v>
      </c>
      <c r="O11" s="10">
        <f t="shared" si="4"/>
        <v>5000</v>
      </c>
      <c r="P11" s="30">
        <f t="shared" si="5"/>
        <v>25750</v>
      </c>
      <c r="Q11" s="10"/>
    </row>
    <row r="12" spans="1:17">
      <c r="A12" s="10" t="s">
        <v>32</v>
      </c>
      <c r="B12" s="12">
        <v>37</v>
      </c>
      <c r="C12" s="12">
        <v>10</v>
      </c>
      <c r="D12" s="12">
        <v>2</v>
      </c>
      <c r="E12" s="12">
        <v>1</v>
      </c>
      <c r="F12" s="12">
        <v>7</v>
      </c>
      <c r="G12" s="12">
        <v>1</v>
      </c>
      <c r="H12" s="14">
        <v>1</v>
      </c>
      <c r="I12" s="12">
        <v>2</v>
      </c>
      <c r="J12" s="29">
        <v>2</v>
      </c>
      <c r="K12" s="29">
        <f t="shared" si="0"/>
        <v>6</v>
      </c>
      <c r="L12" s="30">
        <f t="shared" si="1"/>
        <v>2000</v>
      </c>
      <c r="M12" s="30">
        <f t="shared" si="2"/>
        <v>3300</v>
      </c>
      <c r="N12" s="30">
        <f t="shared" si="3"/>
        <v>2600</v>
      </c>
      <c r="O12" s="10">
        <f t="shared" si="4"/>
        <v>5000</v>
      </c>
      <c r="P12" s="30">
        <f t="shared" si="5"/>
        <v>12900</v>
      </c>
      <c r="Q12" s="10" t="s">
        <v>25</v>
      </c>
    </row>
    <row r="13" spans="1:17">
      <c r="A13" s="10" t="s">
        <v>33</v>
      </c>
      <c r="B13" s="12">
        <v>37</v>
      </c>
      <c r="C13" s="12">
        <v>7</v>
      </c>
      <c r="D13" s="12">
        <v>2</v>
      </c>
      <c r="E13" s="12">
        <v>0</v>
      </c>
      <c r="F13" s="12">
        <v>5</v>
      </c>
      <c r="G13" s="12">
        <v>1</v>
      </c>
      <c r="H13" s="14">
        <v>1</v>
      </c>
      <c r="I13" s="12">
        <v>2</v>
      </c>
      <c r="J13" s="29">
        <v>2</v>
      </c>
      <c r="K13" s="29">
        <f t="shared" si="0"/>
        <v>6</v>
      </c>
      <c r="L13" s="30">
        <f t="shared" si="1"/>
        <v>2000</v>
      </c>
      <c r="M13" s="30">
        <f t="shared" si="2"/>
        <v>3300</v>
      </c>
      <c r="N13" s="30">
        <f t="shared" si="3"/>
        <v>2600</v>
      </c>
      <c r="O13" s="10">
        <f t="shared" si="4"/>
        <v>5000</v>
      </c>
      <c r="P13" s="30">
        <f t="shared" si="5"/>
        <v>12900</v>
      </c>
      <c r="Q13" s="10"/>
    </row>
    <row r="14" spans="1:17">
      <c r="A14" s="10" t="s">
        <v>34</v>
      </c>
      <c r="B14" s="15">
        <v>44</v>
      </c>
      <c r="C14" s="16">
        <v>19</v>
      </c>
      <c r="D14" s="16">
        <v>7</v>
      </c>
      <c r="E14" s="16">
        <v>1</v>
      </c>
      <c r="F14" s="16">
        <v>11</v>
      </c>
      <c r="G14" s="16">
        <v>0</v>
      </c>
      <c r="H14" s="17">
        <v>2</v>
      </c>
      <c r="I14" s="16">
        <v>7</v>
      </c>
      <c r="J14" s="29">
        <v>2</v>
      </c>
      <c r="K14" s="29">
        <f t="shared" si="0"/>
        <v>11</v>
      </c>
      <c r="L14" s="30">
        <f t="shared" si="1"/>
        <v>4000</v>
      </c>
      <c r="M14" s="30">
        <f t="shared" si="2"/>
        <v>11550</v>
      </c>
      <c r="N14" s="30">
        <f t="shared" si="3"/>
        <v>2600</v>
      </c>
      <c r="O14" s="10">
        <f t="shared" si="4"/>
        <v>0</v>
      </c>
      <c r="P14" s="30">
        <f t="shared" si="5"/>
        <v>18150</v>
      </c>
      <c r="Q14" s="10" t="s">
        <v>25</v>
      </c>
    </row>
    <row r="15" spans="1:17">
      <c r="A15" s="18" t="s">
        <v>35</v>
      </c>
      <c r="B15" s="19">
        <v>44</v>
      </c>
      <c r="C15" s="19">
        <v>12</v>
      </c>
      <c r="D15" s="19">
        <v>3</v>
      </c>
      <c r="E15" s="19">
        <v>1</v>
      </c>
      <c r="F15" s="19">
        <v>8</v>
      </c>
      <c r="G15" s="19">
        <v>0</v>
      </c>
      <c r="H15" s="20">
        <v>1</v>
      </c>
      <c r="I15" s="19">
        <v>3</v>
      </c>
      <c r="J15" s="31">
        <v>3</v>
      </c>
      <c r="K15" s="29">
        <f t="shared" si="0"/>
        <v>7</v>
      </c>
      <c r="L15" s="30">
        <f t="shared" si="1"/>
        <v>2000</v>
      </c>
      <c r="M15" s="30">
        <f t="shared" si="2"/>
        <v>4950</v>
      </c>
      <c r="N15" s="30">
        <f t="shared" si="3"/>
        <v>3900</v>
      </c>
      <c r="O15" s="10">
        <f t="shared" si="4"/>
        <v>0</v>
      </c>
      <c r="P15" s="30">
        <f t="shared" si="5"/>
        <v>10850</v>
      </c>
      <c r="Q15" s="18" t="s">
        <v>25</v>
      </c>
    </row>
    <row r="16" spans="1:17">
      <c r="A16" s="21" t="s">
        <v>36</v>
      </c>
      <c r="B16" s="22">
        <v>45</v>
      </c>
      <c r="C16" s="22">
        <v>22</v>
      </c>
      <c r="D16" s="19">
        <v>6</v>
      </c>
      <c r="E16" s="19">
        <v>4</v>
      </c>
      <c r="F16" s="19">
        <v>12</v>
      </c>
      <c r="G16" s="19">
        <v>0</v>
      </c>
      <c r="H16" s="17">
        <v>2</v>
      </c>
      <c r="I16" s="19">
        <v>6</v>
      </c>
      <c r="J16" s="29">
        <v>2</v>
      </c>
      <c r="K16" s="29">
        <f t="shared" si="0"/>
        <v>10</v>
      </c>
      <c r="L16" s="30">
        <f t="shared" si="1"/>
        <v>4000</v>
      </c>
      <c r="M16" s="30">
        <f t="shared" si="2"/>
        <v>9900</v>
      </c>
      <c r="N16" s="30">
        <f t="shared" si="3"/>
        <v>2600</v>
      </c>
      <c r="O16" s="10">
        <f t="shared" si="4"/>
        <v>0</v>
      </c>
      <c r="P16" s="30">
        <f t="shared" si="5"/>
        <v>16500</v>
      </c>
      <c r="Q16" s="18" t="s">
        <v>25</v>
      </c>
    </row>
    <row r="17" spans="1:17">
      <c r="A17" s="18" t="s">
        <v>37</v>
      </c>
      <c r="B17" s="19">
        <v>44</v>
      </c>
      <c r="C17" s="19">
        <v>18</v>
      </c>
      <c r="D17" s="19">
        <v>4</v>
      </c>
      <c r="E17" s="19">
        <v>1</v>
      </c>
      <c r="F17" s="19">
        <v>13</v>
      </c>
      <c r="G17" s="19">
        <v>0</v>
      </c>
      <c r="H17" s="14">
        <v>1</v>
      </c>
      <c r="I17" s="19">
        <v>4</v>
      </c>
      <c r="J17" s="31">
        <v>3</v>
      </c>
      <c r="K17" s="29">
        <f t="shared" si="0"/>
        <v>8</v>
      </c>
      <c r="L17" s="30">
        <f t="shared" si="1"/>
        <v>2000</v>
      </c>
      <c r="M17" s="30">
        <f t="shared" si="2"/>
        <v>6600</v>
      </c>
      <c r="N17" s="30">
        <f t="shared" si="3"/>
        <v>3900</v>
      </c>
      <c r="O17" s="10">
        <f t="shared" si="4"/>
        <v>0</v>
      </c>
      <c r="P17" s="30">
        <f t="shared" si="5"/>
        <v>12500</v>
      </c>
      <c r="Q17" s="18" t="s">
        <v>23</v>
      </c>
    </row>
    <row r="18" spans="1:17">
      <c r="A18" s="11" t="s">
        <v>38</v>
      </c>
      <c r="B18" s="19">
        <f>SUM(B4:B17)</f>
        <v>555</v>
      </c>
      <c r="C18" s="19">
        <f>SUM(C4:C17)</f>
        <v>197</v>
      </c>
      <c r="D18" s="19">
        <f>SUM(D4:D17)</f>
        <v>77</v>
      </c>
      <c r="E18" s="19">
        <f>SUM(E4:E17)</f>
        <v>15</v>
      </c>
      <c r="F18" s="19">
        <f>SUM(F4:F17)</f>
        <v>105</v>
      </c>
      <c r="G18" s="19"/>
      <c r="H18" s="18">
        <f>SUM(H4:H17)</f>
        <v>16</v>
      </c>
      <c r="I18" s="19">
        <v>77</v>
      </c>
      <c r="J18" s="18">
        <f>SUM(J4:J17)</f>
        <v>25</v>
      </c>
      <c r="K18" s="29">
        <f>SUM(K4:K17)</f>
        <v>132</v>
      </c>
      <c r="L18" s="18">
        <f>SUM(L4:L17)</f>
        <v>32000</v>
      </c>
      <c r="M18" s="10">
        <f>SUM(M4:M17)</f>
        <v>127050</v>
      </c>
      <c r="N18" s="18">
        <f>SUM(N4:N17)</f>
        <v>32500</v>
      </c>
      <c r="O18" s="18"/>
      <c r="P18" s="30"/>
      <c r="Q18" s="18"/>
    </row>
    <row r="19" s="1" customFormat="1" spans="1:17">
      <c r="A19" s="23" t="s">
        <v>39</v>
      </c>
      <c r="B19" s="24"/>
      <c r="C19" s="24"/>
      <c r="D19" s="24"/>
      <c r="E19" s="24"/>
      <c r="F19" s="24"/>
      <c r="G19" s="24"/>
      <c r="H19" s="25"/>
      <c r="I19" s="25"/>
      <c r="J19" s="24"/>
      <c r="K19" s="24"/>
      <c r="L19" s="24"/>
      <c r="M19" s="24"/>
      <c r="N19" s="24"/>
      <c r="O19" s="24"/>
      <c r="P19" s="24"/>
      <c r="Q19" s="24"/>
    </row>
    <row r="20" s="1" customFormat="1" spans="1:17">
      <c r="A20" s="24"/>
      <c r="B20" s="24"/>
      <c r="C20" s="24"/>
      <c r="D20" s="24"/>
      <c r="E20" s="24"/>
      <c r="F20" s="24"/>
      <c r="G20" s="24"/>
      <c r="H20" s="25"/>
      <c r="I20" s="25"/>
      <c r="J20" s="24"/>
      <c r="K20" s="24"/>
      <c r="L20" s="24"/>
      <c r="M20" s="24"/>
      <c r="N20" s="24"/>
      <c r="O20" s="24"/>
      <c r="P20" s="24"/>
      <c r="Q20" s="24"/>
    </row>
    <row r="21" s="1" customFormat="1" spans="1:17">
      <c r="A21" s="24"/>
      <c r="B21" s="24"/>
      <c r="C21" s="24"/>
      <c r="D21" s="24"/>
      <c r="E21" s="24"/>
      <c r="F21" s="24"/>
      <c r="G21" s="24"/>
      <c r="H21" s="25"/>
      <c r="I21" s="25"/>
      <c r="J21" s="24"/>
      <c r="K21" s="24"/>
      <c r="L21" s="24"/>
      <c r="M21" s="24"/>
      <c r="N21" s="24"/>
      <c r="O21" s="24"/>
      <c r="P21" s="24"/>
      <c r="Q21" s="24"/>
    </row>
    <row r="22" s="1" customFormat="1" spans="1:17">
      <c r="A22" s="24"/>
      <c r="B22" s="24"/>
      <c r="C22" s="24"/>
      <c r="D22" s="24"/>
      <c r="E22" s="24"/>
      <c r="F22" s="24"/>
      <c r="G22" s="24"/>
      <c r="H22" s="25"/>
      <c r="I22" s="25"/>
      <c r="J22" s="24"/>
      <c r="K22" s="24"/>
      <c r="L22" s="24"/>
      <c r="M22" s="24"/>
      <c r="N22" s="24"/>
      <c r="O22" s="24"/>
      <c r="P22" s="24"/>
      <c r="Q22" s="24"/>
    </row>
    <row r="23" s="1" customFormat="1" ht="13.95" customHeight="1" spans="1:17">
      <c r="A23" s="24"/>
      <c r="B23" s="24"/>
      <c r="C23" s="24"/>
      <c r="D23" s="24"/>
      <c r="E23" s="24"/>
      <c r="F23" s="24"/>
      <c r="G23" s="24"/>
      <c r="H23" s="25"/>
      <c r="I23" s="25"/>
      <c r="J23" s="24"/>
      <c r="K23" s="24"/>
      <c r="L23" s="24"/>
      <c r="M23" s="24"/>
      <c r="N23" s="24"/>
      <c r="O23" s="24"/>
      <c r="P23" s="24"/>
      <c r="Q23" s="24"/>
    </row>
    <row r="24" s="1" customFormat="1" spans="1:17">
      <c r="A24" s="24"/>
      <c r="B24" s="24"/>
      <c r="C24" s="24"/>
      <c r="D24" s="24"/>
      <c r="E24" s="24"/>
      <c r="F24" s="24"/>
      <c r="G24" s="24"/>
      <c r="H24" s="25"/>
      <c r="I24" s="25"/>
      <c r="J24" s="24"/>
      <c r="K24" s="24"/>
      <c r="L24" s="24"/>
      <c r="M24" s="24"/>
      <c r="N24" s="24"/>
      <c r="O24" s="24"/>
      <c r="P24" s="24"/>
      <c r="Q24" s="24"/>
    </row>
    <row r="25" s="1" customFormat="1" spans="1:17">
      <c r="A25" s="24"/>
      <c r="B25" s="24"/>
      <c r="C25" s="24"/>
      <c r="D25" s="24"/>
      <c r="E25" s="24"/>
      <c r="F25" s="24"/>
      <c r="G25" s="24"/>
      <c r="H25" s="25"/>
      <c r="I25" s="25"/>
      <c r="J25" s="24"/>
      <c r="K25" s="24"/>
      <c r="L25" s="24"/>
      <c r="M25" s="24"/>
      <c r="N25" s="24"/>
      <c r="O25" s="24"/>
      <c r="P25" s="24"/>
      <c r="Q25" s="24"/>
    </row>
    <row r="26" s="1" customFormat="1" spans="1:17">
      <c r="A26" s="24"/>
      <c r="B26" s="24"/>
      <c r="C26" s="24"/>
      <c r="D26" s="24"/>
      <c r="E26" s="24"/>
      <c r="F26" s="24"/>
      <c r="G26" s="24"/>
      <c r="H26" s="25"/>
      <c r="I26" s="25"/>
      <c r="J26" s="24"/>
      <c r="K26" s="24"/>
      <c r="L26" s="24"/>
      <c r="M26" s="24"/>
      <c r="N26" s="24"/>
      <c r="O26" s="24"/>
      <c r="P26" s="24"/>
      <c r="Q26" s="24"/>
    </row>
  </sheetData>
  <mergeCells count="11">
    <mergeCell ref="A1:Q1"/>
    <mergeCell ref="D2:F2"/>
    <mergeCell ref="H2:K2"/>
    <mergeCell ref="L2:N2"/>
    <mergeCell ref="A2:A3"/>
    <mergeCell ref="B2:B3"/>
    <mergeCell ref="C2:C3"/>
    <mergeCell ref="O2:O3"/>
    <mergeCell ref="P2:P3"/>
    <mergeCell ref="Q2:Q3"/>
    <mergeCell ref="A19:Q2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罗翠</cp:lastModifiedBy>
  <dcterms:created xsi:type="dcterms:W3CDTF">2021-11-15T01:06:00Z</dcterms:created>
  <dcterms:modified xsi:type="dcterms:W3CDTF">2022-10-28T09:57:03Z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A9280996B35E4845B43DA3B256D39BD2</vt:lpwstr>
  </property>
  <property fmtid="{D5CDD505-2E9C-101B-9397-08002B2CF9AE}" pid="3" name="KSOProductBuildVer">
    <vt:lpwstr>2052-11.1.0.12598</vt:lpwstr>
  </property>
</Properties>
</file>